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440" windowHeight="10500"/>
  </bookViews>
  <sheets>
    <sheet name="Page 1" sheetId="1" r:id="rId1"/>
  </sheets>
  <definedNames>
    <definedName name="_xlnm.Print_Area" localSheetId="0">'Page 1'!$A$1:$P$29</definedName>
  </definedNames>
  <calcPr calcId="145621"/>
</workbook>
</file>

<file path=xl/calcChain.xml><?xml version="1.0" encoding="utf-8"?>
<calcChain xmlns="http://schemas.openxmlformats.org/spreadsheetml/2006/main">
  <c r="P22" i="1" l="1"/>
  <c r="N22" i="1"/>
  <c r="K22" i="1"/>
  <c r="J22" i="1"/>
  <c r="F22" i="1"/>
  <c r="D22" i="1"/>
  <c r="P20" i="1"/>
  <c r="N20" i="1"/>
  <c r="L20" i="1"/>
  <c r="J20" i="1"/>
  <c r="H20" i="1"/>
  <c r="F20" i="1"/>
  <c r="D20" i="1"/>
  <c r="E11" i="1"/>
  <c r="D14" i="1" l="1"/>
  <c r="D17" i="1"/>
  <c r="N17" i="1"/>
  <c r="J17" i="1"/>
  <c r="O25" i="1"/>
  <c r="M25" i="1"/>
  <c r="J25" i="1"/>
  <c r="I25" i="1"/>
  <c r="F25" i="1"/>
  <c r="K17" i="1"/>
  <c r="G17" i="1"/>
  <c r="F17" i="1"/>
  <c r="N14" i="1"/>
  <c r="K14" i="1"/>
  <c r="J14" i="1"/>
  <c r="G14" i="1"/>
  <c r="F14" i="1"/>
  <c r="P17" i="1"/>
  <c r="P14" i="1"/>
</calcChain>
</file>

<file path=xl/sharedStrings.xml><?xml version="1.0" encoding="utf-8"?>
<sst xmlns="http://schemas.openxmlformats.org/spreadsheetml/2006/main" count="99" uniqueCount="73">
  <si>
    <t xml:space="preserve">LAB </t>
  </si>
  <si>
    <t>Grade 1</t>
  </si>
  <si>
    <t>Grade 2</t>
  </si>
  <si>
    <t>Grade 3</t>
  </si>
  <si>
    <t>Grade 4</t>
  </si>
  <si>
    <t>NA</t>
  </si>
  <si>
    <r>
      <t xml:space="preserve"> </t>
    </r>
    <r>
      <rPr>
        <sz val="11"/>
        <color theme="1"/>
        <rFont val="Calibri"/>
        <family val="2"/>
      </rPr>
      <t>≤</t>
    </r>
  </si>
  <si>
    <t>PTID:</t>
  </si>
  <si>
    <t>Staff Initials:</t>
  </si>
  <si>
    <t>Baseline Weight (kg):</t>
  </si>
  <si>
    <t xml:space="preserve">ULN: </t>
  </si>
  <si>
    <t>≥</t>
  </si>
  <si>
    <r>
      <t xml:space="preserve">Absolute neutrophil count </t>
    </r>
    <r>
      <rPr>
        <sz val="11"/>
        <color theme="1"/>
        <rFont val="Calibri"/>
        <family val="2"/>
        <scheme val="minor"/>
      </rPr>
      <t xml:space="preserve"> (cells/mm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</si>
  <si>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 xml:space="preserve">AST (SGOT) </t>
    </r>
    <r>
      <rPr>
        <sz val="11"/>
        <color theme="1"/>
        <rFont val="Calibri"/>
        <family val="2"/>
        <scheme val="minor"/>
      </rPr>
      <t>(U/L)**</t>
    </r>
  </si>
  <si>
    <r>
      <t xml:space="preserve">ALT (SGPT) </t>
    </r>
    <r>
      <rPr>
        <sz val="11"/>
        <color theme="1"/>
        <rFont val="Calibri"/>
        <family val="2"/>
        <scheme val="minor"/>
      </rPr>
      <t xml:space="preserve">(U/L)**  </t>
    </r>
  </si>
  <si>
    <t>**U/L = IU/L</t>
  </si>
  <si>
    <t>400-599</t>
  </si>
  <si>
    <t>600-799</t>
  </si>
  <si>
    <t>100,000 to &lt; 124,999</t>
  </si>
  <si>
    <t>50,000 to &lt; 100,000</t>
  </si>
  <si>
    <r>
      <t xml:space="preserve">Platelets, decreased </t>
    </r>
    <r>
      <rPr>
        <sz val="11"/>
        <color theme="1"/>
        <rFont val="Calibri"/>
        <family val="2"/>
        <scheme val="minor"/>
      </rPr>
      <t>(cells/mm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</si>
  <si>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WBC, decreased</t>
    </r>
    <r>
      <rPr>
        <sz val="11"/>
        <color theme="1"/>
        <rFont val="Calibri"/>
        <family val="2"/>
        <scheme val="minor"/>
      </rPr>
      <t xml:space="preserve"> (cells/mm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</si>
  <si>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2,000 – 2,499</t>
  </si>
  <si>
    <t>1,500-1,999</t>
  </si>
  <si>
    <t>1,000-1,499</t>
  </si>
  <si>
    <r>
      <t xml:space="preserve">Absolute lymphocyte count </t>
    </r>
    <r>
      <rPr>
        <sz val="11"/>
        <color theme="1"/>
        <rFont val="Calibri"/>
        <family val="2"/>
        <scheme val="minor"/>
      </rPr>
      <t>(cell/mm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</si>
  <si>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600 to &lt; 650</t>
  </si>
  <si>
    <t>500 to &lt; 600</t>
  </si>
  <si>
    <t>350 to &lt; 500</t>
  </si>
  <si>
    <t>25,000 to &lt; 50,000</t>
  </si>
  <si>
    <t>&lt; 25,000</t>
  </si>
  <si>
    <t>&lt; 400</t>
  </si>
  <si>
    <t>&lt; 350</t>
  </si>
  <si>
    <t>1.25 to &lt; 2.5 x ULN</t>
  </si>
  <si>
    <t>2.5 to &lt; 5.0 x ULN</t>
  </si>
  <si>
    <t>5.0 to &lt; 10.0 x ULN</t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</si>
  <si>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10.0 x ULN</t>
    </r>
  </si>
  <si>
    <t>≥ 10.0 x ULN</t>
  </si>
  <si>
    <t>1.1 to 1.3 x ULN</t>
  </si>
  <si>
    <t>5 to &lt; 9% loss in body weight from baseline</t>
  </si>
  <si>
    <r>
      <t>≥ 9 to &lt;</t>
    </r>
    <r>
      <rPr>
        <sz val="11"/>
        <color theme="1"/>
        <rFont val="Calibri"/>
        <family val="2"/>
      </rPr>
      <t xml:space="preserve"> 20</t>
    </r>
    <r>
      <rPr>
        <sz val="11"/>
        <color theme="1"/>
        <rFont val="Calibri"/>
        <family val="2"/>
        <scheme val="minor"/>
      </rPr>
      <t xml:space="preserve">% loss in body weight from baseline </t>
    </r>
  </si>
  <si>
    <r>
      <rPr>
        <sz val="11"/>
        <color theme="1"/>
        <rFont val="Arial"/>
        <family val="2"/>
      </rPr>
      <t xml:space="preserve">≥ </t>
    </r>
    <r>
      <rPr>
        <sz val="11"/>
        <color theme="1"/>
        <rFont val="Calibri"/>
        <family val="2"/>
        <scheme val="minor"/>
      </rPr>
      <t>20%  OR Aggressive intervention indicated [e.g., tube feeding or total parenteral nutrition (TPN)]</t>
    </r>
  </si>
  <si>
    <t>9.5 - 10.4</t>
  </si>
  <si>
    <t>8.5 to &lt; 9.5</t>
  </si>
  <si>
    <t>6.5 to &lt; 8.5</t>
  </si>
  <si>
    <t>&lt; 6.5</t>
  </si>
  <si>
    <t>&lt; 1,000</t>
  </si>
  <si>
    <t>800-1,000</t>
  </si>
  <si>
    <t>to &lt;</t>
  </si>
  <si>
    <t xml:space="preserve">&gt; 1.3 to 1.8 x ULN </t>
  </si>
  <si>
    <r>
      <t xml:space="preserve">&gt; 1.8 to &lt; 3.5 x ULN </t>
    </r>
    <r>
      <rPr>
        <u/>
        <sz val="11"/>
        <color theme="1"/>
        <rFont val="Calibri"/>
        <family val="2"/>
        <scheme val="minor"/>
      </rPr>
      <t/>
    </r>
  </si>
  <si>
    <t>≥ 3.5 x ULN</t>
  </si>
  <si>
    <t>Increase of ≥ 2.0x above baseline</t>
  </si>
  <si>
    <t>Increase of 1.5 to &lt; 2.0x above baseline</t>
  </si>
  <si>
    <t>Increase of &gt; 0.3 mg/dL above baseline</t>
  </si>
  <si>
    <t>&gt;</t>
  </si>
  <si>
    <t>to</t>
  </si>
  <si>
    <t>to  &gt;</t>
  </si>
  <si>
    <t xml:space="preserve">  </t>
  </si>
  <si>
    <r>
      <t xml:space="preserve">Decrease Relative to Baseline              </t>
    </r>
    <r>
      <rPr>
        <i/>
        <sz val="11"/>
        <color theme="1"/>
        <rFont val="Calibri"/>
        <family val="2"/>
        <scheme val="minor"/>
      </rPr>
      <t>(NOTE: Weight loss is reportable as an AE only if it is considered potentially deleterious to the participant’s health by either the participant or the site clinician)</t>
    </r>
  </si>
  <si>
    <r>
      <t>Hemoglobin, low</t>
    </r>
    <r>
      <rPr>
        <sz val="11"/>
        <color theme="1"/>
        <rFont val="Calibri"/>
        <family val="2"/>
        <scheme val="minor"/>
      </rPr>
      <t xml:space="preserve"> (g/dL)</t>
    </r>
  </si>
  <si>
    <t>Date:</t>
  </si>
  <si>
    <t>MTN-030 Toxicity Table Calculator</t>
  </si>
  <si>
    <t>≥2.0 to &lt;3.0</t>
  </si>
  <si>
    <r>
      <rPr>
        <b/>
        <sz val="11"/>
        <color theme="1"/>
        <rFont val="Calibri"/>
        <family val="2"/>
        <scheme val="minor"/>
      </rPr>
      <t xml:space="preserve">Albumin, Low </t>
    </r>
    <r>
      <rPr>
        <sz val="11"/>
        <color theme="1"/>
        <rFont val="Calibri"/>
        <family val="2"/>
        <scheme val="minor"/>
      </rPr>
      <t>(g/dL)</t>
    </r>
  </si>
  <si>
    <t>LLN:</t>
  </si>
  <si>
    <t>3.0    to</t>
  </si>
  <si>
    <t xml:space="preserve">&lt; 2.0 </t>
  </si>
  <si>
    <t xml:space="preserve">NA </t>
  </si>
  <si>
    <t>Safety Lab Results Calculator, V1.0, 14 April 2017</t>
  </si>
  <si>
    <r>
      <t xml:space="preserve">Creatinine </t>
    </r>
    <r>
      <rPr>
        <sz val="11"/>
        <color theme="1"/>
        <rFont val="Calibri"/>
        <family val="2"/>
        <scheme val="minor"/>
      </rPr>
      <t>(mg/dL)</t>
    </r>
  </si>
  <si>
    <r>
      <t xml:space="preserve">Baseline Creatinine </t>
    </r>
    <r>
      <rPr>
        <sz val="11"/>
        <color theme="1"/>
        <rFont val="Calibri"/>
        <family val="2"/>
        <scheme val="minor"/>
      </rPr>
      <t xml:space="preserve">(mg/dL)
</t>
    </r>
    <r>
      <rPr>
        <b/>
        <sz val="11"/>
        <rFont val="Calibri"/>
        <family val="2"/>
        <scheme val="minor"/>
      </rPr>
      <t>(Participant Specific)</t>
    </r>
  </si>
  <si>
    <r>
      <rPr>
        <b/>
        <u/>
        <sz val="11"/>
        <color theme="1"/>
        <rFont val="Arial Narrow"/>
        <family val="2"/>
      </rPr>
      <t>Instructions:</t>
    </r>
    <r>
      <rPr>
        <sz val="11"/>
        <color theme="1"/>
        <rFont val="Arial Narrow"/>
        <family val="2"/>
      </rPr>
      <t xml:space="preserve">  Enter the site-specific Upper Limits of Normal (ULN) for AST, ALT, and Creatinine (rounded to one decimel point) into cells C13, C16, and C19, respectively. Enter the site-specific Lower Limits of Normal (LLN) for Albumin into cell C11.. This will generate site-specific ranges for these measurements which will be gradable AEs during follow-up.  At enrollment, enter the participant's baseline Creatinine into cell C21 and baseline weight into cell B23 in kilograms, both rounded to one decimal point.  This will generate participant-specific ranges for these measurements which will be gradable AEs during follow-up. In the event that a lab value falls in between calculated grade ranges or two ranges overlap, always grade up to the higher of the two grades. 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</si>
</sst>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9"/>
      <color theme="1"/>
      <name val="Arial Narrow"/>
      <family val="2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 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3" borderId="0" xfId="0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0" fillId="0" borderId="7" xfId="0" applyBorder="1" applyAlignment="1">
      <alignment horizontal="right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1" fontId="0" fillId="4" borderId="8" xfId="0" applyNumberFormat="1" applyFill="1" applyBorder="1" applyAlignment="1" applyProtection="1">
      <alignment horizontal="center" vertical="center" wrapText="1"/>
      <protection locked="0"/>
    </xf>
    <xf numFmtId="164" fontId="0" fillId="4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right" vertical="center" wrapText="1"/>
    </xf>
    <xf numFmtId="164" fontId="0" fillId="2" borderId="7" xfId="0" applyNumberFormat="1" applyFill="1" applyBorder="1" applyAlignment="1" applyProtection="1">
      <alignment horizontal="left" vertical="center" wrapText="1"/>
    </xf>
    <xf numFmtId="0" fontId="0" fillId="2" borderId="5" xfId="0" applyFill="1" applyBorder="1" applyAlignment="1" applyProtection="1">
      <alignment horizontal="right" vertical="center"/>
    </xf>
    <xf numFmtId="164" fontId="0" fillId="2" borderId="6" xfId="0" applyNumberFormat="1" applyFill="1" applyBorder="1" applyAlignment="1" applyProtection="1">
      <alignment horizontal="left" vertical="center"/>
    </xf>
    <xf numFmtId="0" fontId="0" fillId="2" borderId="7" xfId="0" quotePrefix="1" applyFont="1" applyFill="1" applyBorder="1" applyAlignment="1" applyProtection="1">
      <alignment horizontal="center" vertical="center" wrapText="1"/>
    </xf>
    <xf numFmtId="1" fontId="0" fillId="2" borderId="6" xfId="0" applyNumberFormat="1" applyFont="1" applyFill="1" applyBorder="1" applyAlignment="1" applyProtection="1">
      <alignment horizontal="left" vertical="center" wrapText="1"/>
    </xf>
    <xf numFmtId="0" fontId="0" fillId="2" borderId="5" xfId="0" applyFont="1" applyFill="1" applyBorder="1" applyAlignment="1" applyProtection="1">
      <alignment horizontal="right" vertical="center" wrapText="1"/>
    </xf>
    <xf numFmtId="164" fontId="0" fillId="2" borderId="5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right" vertical="center"/>
    </xf>
    <xf numFmtId="0" fontId="0" fillId="0" borderId="0" xfId="0" applyProtection="1"/>
    <xf numFmtId="0" fontId="8" fillId="0" borderId="0" xfId="0" applyFont="1" applyFill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vertical="top" wrapText="1"/>
    </xf>
    <xf numFmtId="0" fontId="5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top" wrapText="1"/>
    </xf>
    <xf numFmtId="164" fontId="0" fillId="2" borderId="7" xfId="0" applyNumberForma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right" vertical="center"/>
    </xf>
    <xf numFmtId="0" fontId="0" fillId="2" borderId="6" xfId="0" applyFill="1" applyBorder="1" applyProtection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Protection="1"/>
    <xf numFmtId="164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7" xfId="0" quotePrefix="1" applyFont="1" applyFill="1" applyBorder="1" applyAlignment="1" applyProtection="1">
      <alignment horizontal="right" vertical="center" wrapText="1"/>
    </xf>
    <xf numFmtId="164" fontId="2" fillId="2" borderId="5" xfId="0" applyNumberFormat="1" applyFont="1" applyFill="1" applyBorder="1" applyAlignment="1" applyProtection="1">
      <alignment horizontal="right" vertical="center"/>
    </xf>
    <xf numFmtId="164" fontId="2" fillId="2" borderId="7" xfId="0" applyNumberFormat="1" applyFont="1" applyFill="1" applyBorder="1" applyAlignment="1" applyProtection="1">
      <alignment horizontal="left" vertical="center"/>
    </xf>
    <xf numFmtId="0" fontId="2" fillId="2" borderId="7" xfId="0" quotePrefix="1" applyFont="1" applyFill="1" applyBorder="1" applyAlignment="1" applyProtection="1">
      <alignment horizontal="center" vertical="center" wrapText="1"/>
    </xf>
    <xf numFmtId="0" fontId="2" fillId="2" borderId="7" xfId="0" quotePrefix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horizontal="left" vertical="center"/>
    </xf>
    <xf numFmtId="0" fontId="16" fillId="0" borderId="0" xfId="0" applyFont="1" applyAlignment="1">
      <alignment horizontal="left" wrapText="1"/>
    </xf>
    <xf numFmtId="0" fontId="0" fillId="3" borderId="0" xfId="0" applyFill="1" applyBorder="1" applyAlignment="1">
      <alignment horizontal="center" vertical="center" wrapText="1"/>
    </xf>
    <xf numFmtId="1" fontId="0" fillId="2" borderId="5" xfId="0" applyNumberFormat="1" applyFont="1" applyFill="1" applyBorder="1" applyAlignment="1" applyProtection="1">
      <alignment horizontal="right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0" fillId="4" borderId="9" xfId="0" applyFont="1" applyFill="1" applyBorder="1" applyAlignment="1">
      <alignment horizontal="center" vertical="center" wrapText="1"/>
    </xf>
    <xf numFmtId="164" fontId="0" fillId="2" borderId="5" xfId="0" applyNumberForma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right" wrapText="1"/>
    </xf>
    <xf numFmtId="0" fontId="0" fillId="0" borderId="0" xfId="0" applyBorder="1" applyAlignment="1" applyProtection="1">
      <alignment horizont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top" wrapText="1"/>
    </xf>
    <xf numFmtId="0" fontId="0" fillId="3" borderId="3" xfId="0" applyFont="1" applyFill="1" applyBorder="1" applyAlignment="1" applyProtection="1">
      <alignment horizontal="center" vertical="top" wrapText="1"/>
    </xf>
    <xf numFmtId="0" fontId="0" fillId="3" borderId="4" xfId="0" applyFont="1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horizontal="left" vertical="center" wrapText="1"/>
    </xf>
    <xf numFmtId="0" fontId="0" fillId="3" borderId="12" xfId="0" applyFill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9" fontId="0" fillId="2" borderId="7" xfId="0" applyNumberFormat="1" applyFill="1" applyBorder="1" applyAlignment="1" applyProtection="1">
      <alignment horizontal="right" vertical="center" wrapText="1"/>
    </xf>
    <xf numFmtId="165" fontId="0" fillId="2" borderId="7" xfId="0" applyNumberFormat="1" applyFill="1" applyBorder="1" applyAlignment="1" applyProtection="1">
      <alignment horizontal="righ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right" vertical="center" wrapText="1"/>
      <protection locked="0"/>
    </xf>
    <xf numFmtId="0" fontId="17" fillId="0" borderId="0" xfId="0" applyFont="1" applyBorder="1" applyAlignment="1" applyProtection="1">
      <alignment horizontal="righ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0" fillId="3" borderId="3" xfId="0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" fontId="0" fillId="2" borderId="5" xfId="0" applyNumberFormat="1" applyFont="1" applyFill="1" applyBorder="1" applyAlignment="1" applyProtection="1">
      <alignment horizontal="right" vertical="center" wrapText="1"/>
    </xf>
    <xf numFmtId="1" fontId="0" fillId="2" borderId="7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164" fontId="0" fillId="2" borderId="5" xfId="0" applyNumberFormat="1" applyFill="1" applyBorder="1" applyAlignment="1" applyProtection="1">
      <alignment horizontal="right" vertical="center"/>
    </xf>
    <xf numFmtId="164" fontId="0" fillId="2" borderId="7" xfId="0" applyNumberForma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zoomScaleNormal="100" workbookViewId="0">
      <selection activeCell="A7" sqref="A7:C7"/>
    </sheetView>
  </sheetViews>
  <sheetFormatPr defaultRowHeight="15"/>
  <cols>
    <col min="1" max="1" width="30.5703125" style="15" customWidth="1"/>
    <col min="2" max="2" width="7.5703125" style="1" customWidth="1"/>
    <col min="3" max="3" width="7.42578125" style="1" customWidth="1"/>
    <col min="4" max="4" width="9.7109375" style="12" customWidth="1"/>
    <col min="5" max="5" width="4.42578125" style="1" customWidth="1"/>
    <col min="6" max="6" width="6.85546875" style="15" customWidth="1"/>
    <col min="7" max="7" width="2.28515625" style="15" customWidth="1"/>
    <col min="8" max="8" width="6.140625" style="12" customWidth="1"/>
    <col min="9" max="9" width="4.42578125" style="1" customWidth="1"/>
    <col min="10" max="10" width="8.140625" style="15" customWidth="1"/>
    <col min="11" max="11" width="2.140625" style="15" customWidth="1"/>
    <col min="12" max="12" width="6.5703125" style="12" customWidth="1"/>
    <col min="13" max="13" width="5.140625" style="1" customWidth="1"/>
    <col min="14" max="14" width="7.28515625" style="15" customWidth="1"/>
    <col min="15" max="15" width="8.7109375" style="12" customWidth="1"/>
    <col min="16" max="16" width="7.85546875" style="1" customWidth="1"/>
  </cols>
  <sheetData>
    <row r="1" spans="1:29" s="10" customFormat="1" ht="27.75" customHeight="1" thickBot="1">
      <c r="A1" s="104" t="s">
        <v>62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9"/>
      <c r="R1" s="9"/>
      <c r="S1" s="9"/>
      <c r="T1" s="9"/>
      <c r="U1" s="9"/>
      <c r="V1" s="9"/>
      <c r="W1" s="9"/>
    </row>
    <row r="2" spans="1:29" s="10" customFormat="1" ht="27.75" customHeight="1" thickBot="1">
      <c r="A2" s="35" t="s">
        <v>7</v>
      </c>
      <c r="B2" s="116"/>
      <c r="C2" s="117"/>
      <c r="D2" s="117"/>
      <c r="E2" s="118"/>
      <c r="F2" s="36"/>
      <c r="G2" s="36"/>
      <c r="H2" s="109" t="s">
        <v>8</v>
      </c>
      <c r="I2" s="109"/>
      <c r="J2" s="109"/>
      <c r="K2" s="110"/>
      <c r="L2" s="111"/>
      <c r="M2" s="112" t="s">
        <v>61</v>
      </c>
      <c r="N2" s="113"/>
      <c r="O2" s="63"/>
      <c r="P2" s="39"/>
      <c r="Q2" s="9"/>
      <c r="R2" s="9"/>
      <c r="S2" s="9"/>
      <c r="T2" s="9"/>
      <c r="U2" s="9"/>
      <c r="V2" s="9"/>
      <c r="W2" s="9"/>
    </row>
    <row r="3" spans="1:29" ht="86.25" customHeight="1">
      <c r="A3" s="120" t="s">
        <v>72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7"/>
      <c r="R3" s="44"/>
      <c r="S3" s="40"/>
      <c r="T3" s="123"/>
      <c r="U3" s="124"/>
      <c r="V3" s="124"/>
      <c r="W3" s="124"/>
      <c r="X3" s="36"/>
      <c r="Y3" s="36"/>
      <c r="Z3" s="109"/>
      <c r="AA3" s="109"/>
      <c r="AB3" s="109"/>
      <c r="AC3" s="43"/>
    </row>
    <row r="4" spans="1:29" ht="15" customHeight="1"/>
    <row r="5" spans="1:29" s="6" customFormat="1" ht="27" customHeight="1">
      <c r="A5" s="105" t="s">
        <v>0</v>
      </c>
      <c r="B5" s="106"/>
      <c r="C5" s="107"/>
      <c r="D5" s="79" t="s">
        <v>1</v>
      </c>
      <c r="E5" s="80"/>
      <c r="F5" s="81"/>
      <c r="G5" s="79" t="s">
        <v>2</v>
      </c>
      <c r="H5" s="80"/>
      <c r="I5" s="80"/>
      <c r="J5" s="81"/>
      <c r="K5" s="79" t="s">
        <v>3</v>
      </c>
      <c r="L5" s="80"/>
      <c r="M5" s="80"/>
      <c r="N5" s="81"/>
      <c r="O5" s="79" t="s">
        <v>4</v>
      </c>
      <c r="P5" s="81"/>
    </row>
    <row r="6" spans="1:29" s="10" customFormat="1" ht="24.95" customHeight="1">
      <c r="A6" s="108" t="s">
        <v>20</v>
      </c>
      <c r="B6" s="108"/>
      <c r="C6" s="108"/>
      <c r="D6" s="70" t="s">
        <v>18</v>
      </c>
      <c r="E6" s="71"/>
      <c r="F6" s="72"/>
      <c r="G6" s="70" t="s">
        <v>19</v>
      </c>
      <c r="H6" s="71"/>
      <c r="I6" s="71"/>
      <c r="J6" s="72"/>
      <c r="K6" s="70" t="s">
        <v>29</v>
      </c>
      <c r="L6" s="71"/>
      <c r="M6" s="71"/>
      <c r="N6" s="72"/>
      <c r="O6" s="70" t="s">
        <v>30</v>
      </c>
      <c r="P6" s="72"/>
    </row>
    <row r="7" spans="1:29" s="10" customFormat="1" ht="24.95" customHeight="1">
      <c r="A7" s="108" t="s">
        <v>21</v>
      </c>
      <c r="B7" s="108"/>
      <c r="C7" s="108"/>
      <c r="D7" s="70" t="s">
        <v>22</v>
      </c>
      <c r="E7" s="71"/>
      <c r="F7" s="72"/>
      <c r="G7" s="70" t="s">
        <v>23</v>
      </c>
      <c r="H7" s="71"/>
      <c r="I7" s="71"/>
      <c r="J7" s="72"/>
      <c r="K7" s="70" t="s">
        <v>24</v>
      </c>
      <c r="L7" s="71"/>
      <c r="M7" s="71"/>
      <c r="N7" s="72"/>
      <c r="O7" s="70" t="s">
        <v>46</v>
      </c>
      <c r="P7" s="72"/>
    </row>
    <row r="8" spans="1:29" s="10" customFormat="1" ht="24.95" customHeight="1">
      <c r="A8" s="108" t="s">
        <v>60</v>
      </c>
      <c r="B8" s="108"/>
      <c r="C8" s="108"/>
      <c r="D8" s="70" t="s">
        <v>42</v>
      </c>
      <c r="E8" s="71"/>
      <c r="F8" s="72"/>
      <c r="G8" s="70" t="s">
        <v>43</v>
      </c>
      <c r="H8" s="71"/>
      <c r="I8" s="71"/>
      <c r="J8" s="72"/>
      <c r="K8" s="70" t="s">
        <v>44</v>
      </c>
      <c r="L8" s="71"/>
      <c r="M8" s="71"/>
      <c r="N8" s="72"/>
      <c r="O8" s="70" t="s">
        <v>45</v>
      </c>
      <c r="P8" s="72"/>
    </row>
    <row r="9" spans="1:29" s="10" customFormat="1" ht="24.75" customHeight="1">
      <c r="A9" s="108" t="s">
        <v>12</v>
      </c>
      <c r="B9" s="108"/>
      <c r="C9" s="108"/>
      <c r="D9" s="70" t="s">
        <v>47</v>
      </c>
      <c r="E9" s="71"/>
      <c r="F9" s="72"/>
      <c r="G9" s="70" t="s">
        <v>17</v>
      </c>
      <c r="H9" s="71"/>
      <c r="I9" s="71"/>
      <c r="J9" s="72"/>
      <c r="K9" s="70" t="s">
        <v>16</v>
      </c>
      <c r="L9" s="71"/>
      <c r="M9" s="71"/>
      <c r="N9" s="72"/>
      <c r="O9" s="70" t="s">
        <v>31</v>
      </c>
      <c r="P9" s="72"/>
    </row>
    <row r="10" spans="1:29" s="10" customFormat="1" ht="24.95" customHeight="1" thickBot="1">
      <c r="A10" s="108" t="s">
        <v>25</v>
      </c>
      <c r="B10" s="108"/>
      <c r="C10" s="122"/>
      <c r="D10" s="70" t="s">
        <v>26</v>
      </c>
      <c r="E10" s="71"/>
      <c r="F10" s="72"/>
      <c r="G10" s="70" t="s">
        <v>27</v>
      </c>
      <c r="H10" s="71"/>
      <c r="I10" s="71"/>
      <c r="J10" s="72"/>
      <c r="K10" s="70" t="s">
        <v>28</v>
      </c>
      <c r="L10" s="71"/>
      <c r="M10" s="71"/>
      <c r="N10" s="72"/>
      <c r="O10" s="70" t="s">
        <v>32</v>
      </c>
      <c r="P10" s="72"/>
    </row>
    <row r="11" spans="1:29" s="10" customFormat="1" ht="24.95" customHeight="1" thickBot="1">
      <c r="A11" s="67" t="s">
        <v>64</v>
      </c>
      <c r="B11" s="68" t="s">
        <v>65</v>
      </c>
      <c r="C11" s="65">
        <v>3.7</v>
      </c>
      <c r="D11" s="66" t="s">
        <v>66</v>
      </c>
      <c r="E11" s="114">
        <f>C11</f>
        <v>3.7</v>
      </c>
      <c r="F11" s="115"/>
      <c r="G11" s="69" t="s">
        <v>63</v>
      </c>
      <c r="H11" s="69"/>
      <c r="I11" s="69"/>
      <c r="J11" s="69"/>
      <c r="K11" s="70" t="s">
        <v>67</v>
      </c>
      <c r="L11" s="71"/>
      <c r="M11" s="71"/>
      <c r="N11" s="72"/>
      <c r="O11" s="70" t="s">
        <v>68</v>
      </c>
      <c r="P11" s="72"/>
    </row>
    <row r="12" spans="1:29" s="10" customFormat="1" ht="12" customHeight="1" thickBot="1">
      <c r="A12" s="19"/>
      <c r="B12" s="19"/>
      <c r="C12" s="19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29" s="10" customFormat="1" ht="24.95" customHeight="1" thickBot="1">
      <c r="A13" s="21" t="s">
        <v>13</v>
      </c>
      <c r="B13" s="22" t="s">
        <v>10</v>
      </c>
      <c r="C13" s="23">
        <v>40</v>
      </c>
      <c r="D13" s="121" t="s">
        <v>33</v>
      </c>
      <c r="E13" s="121"/>
      <c r="F13" s="99"/>
      <c r="G13" s="100" t="s">
        <v>34</v>
      </c>
      <c r="H13" s="101"/>
      <c r="I13" s="101"/>
      <c r="J13" s="102"/>
      <c r="K13" s="100" t="s">
        <v>35</v>
      </c>
      <c r="L13" s="101"/>
      <c r="M13" s="101"/>
      <c r="N13" s="102"/>
      <c r="O13" s="98" t="s">
        <v>36</v>
      </c>
      <c r="P13" s="99"/>
    </row>
    <row r="14" spans="1:29" s="10" customFormat="1" ht="24.95" customHeight="1">
      <c r="A14" s="17"/>
      <c r="B14" s="3"/>
      <c r="C14" s="5"/>
      <c r="D14" s="61">
        <f>C13*1.25</f>
        <v>50</v>
      </c>
      <c r="E14" s="52" t="s">
        <v>48</v>
      </c>
      <c r="F14" s="30">
        <f>C13*2.5</f>
        <v>100</v>
      </c>
      <c r="G14" s="125">
        <f>C13*2.5</f>
        <v>100</v>
      </c>
      <c r="H14" s="126"/>
      <c r="I14" s="52" t="s">
        <v>48</v>
      </c>
      <c r="J14" s="30">
        <f>C13*5</f>
        <v>200</v>
      </c>
      <c r="K14" s="125">
        <f>C13*5</f>
        <v>200</v>
      </c>
      <c r="L14" s="126"/>
      <c r="M14" s="52" t="s">
        <v>48</v>
      </c>
      <c r="N14" s="30">
        <f>C13*10</f>
        <v>400</v>
      </c>
      <c r="O14" s="37" t="s">
        <v>11</v>
      </c>
      <c r="P14" s="30">
        <f>C13*10</f>
        <v>400</v>
      </c>
    </row>
    <row r="15" spans="1:29" ht="13.5" customHeight="1" thickBot="1">
      <c r="C15" s="11"/>
      <c r="D15" s="20"/>
      <c r="E15" s="11"/>
      <c r="F15" s="16"/>
      <c r="G15" s="16"/>
      <c r="H15" s="14"/>
      <c r="I15" s="11"/>
      <c r="J15" s="16"/>
      <c r="K15" s="16"/>
      <c r="L15" s="14"/>
      <c r="M15" s="11"/>
      <c r="N15" s="16"/>
      <c r="O15" s="14"/>
      <c r="P15" s="11"/>
    </row>
    <row r="16" spans="1:29" ht="24.95" customHeight="1" thickBot="1">
      <c r="A16" s="21" t="s">
        <v>14</v>
      </c>
      <c r="B16" s="22" t="s">
        <v>10</v>
      </c>
      <c r="C16" s="23">
        <v>56</v>
      </c>
      <c r="D16" s="93" t="s">
        <v>33</v>
      </c>
      <c r="E16" s="93"/>
      <c r="F16" s="78"/>
      <c r="G16" s="103" t="s">
        <v>34</v>
      </c>
      <c r="H16" s="96"/>
      <c r="I16" s="96"/>
      <c r="J16" s="97"/>
      <c r="K16" s="103" t="s">
        <v>35</v>
      </c>
      <c r="L16" s="96"/>
      <c r="M16" s="96"/>
      <c r="N16" s="97"/>
      <c r="O16" s="77" t="s">
        <v>37</v>
      </c>
      <c r="P16" s="78"/>
    </row>
    <row r="17" spans="1:19" ht="24.95" customHeight="1">
      <c r="A17" s="16"/>
      <c r="B17" s="2"/>
      <c r="C17" s="4"/>
      <c r="D17" s="61">
        <f>C16*1.25</f>
        <v>70</v>
      </c>
      <c r="E17" s="52" t="s">
        <v>48</v>
      </c>
      <c r="F17" s="30">
        <f>C16*2.5</f>
        <v>140</v>
      </c>
      <c r="G17" s="125">
        <f>C16*2.5</f>
        <v>140</v>
      </c>
      <c r="H17" s="126"/>
      <c r="I17" s="52" t="s">
        <v>48</v>
      </c>
      <c r="J17" s="30">
        <f>C16*5</f>
        <v>280</v>
      </c>
      <c r="K17" s="125">
        <f>C16*5</f>
        <v>280</v>
      </c>
      <c r="L17" s="126"/>
      <c r="M17" s="52" t="s">
        <v>48</v>
      </c>
      <c r="N17" s="30">
        <f>C16*10</f>
        <v>560</v>
      </c>
      <c r="O17" s="31" t="s">
        <v>11</v>
      </c>
      <c r="P17" s="30">
        <f>C16*10</f>
        <v>560</v>
      </c>
    </row>
    <row r="18" spans="1:19" ht="12.75" customHeight="1" thickBot="1">
      <c r="C18" s="8"/>
      <c r="F18" s="16"/>
      <c r="G18" s="16"/>
      <c r="H18" s="119"/>
      <c r="I18" s="119"/>
      <c r="J18" s="119"/>
      <c r="K18" s="60"/>
      <c r="L18" s="14"/>
    </row>
    <row r="19" spans="1:19" ht="50.25" customHeight="1" thickBot="1">
      <c r="A19" s="64" t="s">
        <v>70</v>
      </c>
      <c r="B19" s="22" t="s">
        <v>10</v>
      </c>
      <c r="C19" s="24">
        <v>1.1000000000000001</v>
      </c>
      <c r="D19" s="96" t="s">
        <v>38</v>
      </c>
      <c r="E19" s="96"/>
      <c r="F19" s="97"/>
      <c r="G19" s="77" t="s">
        <v>49</v>
      </c>
      <c r="H19" s="93"/>
      <c r="I19" s="93"/>
      <c r="J19" s="78"/>
      <c r="K19" s="77" t="s">
        <v>50</v>
      </c>
      <c r="L19" s="93"/>
      <c r="M19" s="93"/>
      <c r="N19" s="78"/>
      <c r="O19" s="103" t="s">
        <v>51</v>
      </c>
      <c r="P19" s="97"/>
    </row>
    <row r="20" spans="1:19" s="10" customFormat="1" ht="24.95" customHeight="1" thickBot="1">
      <c r="A20" s="13"/>
      <c r="B20" s="18"/>
      <c r="C20" s="42"/>
      <c r="D20" s="32">
        <f>C19*1.1</f>
        <v>1.2100000000000002</v>
      </c>
      <c r="E20" s="29" t="s">
        <v>56</v>
      </c>
      <c r="F20" s="45">
        <f>C19*1.3</f>
        <v>1.4300000000000002</v>
      </c>
      <c r="G20" s="53" t="s">
        <v>55</v>
      </c>
      <c r="H20" s="54">
        <f>C19*1.3</f>
        <v>1.4300000000000002</v>
      </c>
      <c r="I20" s="55" t="s">
        <v>56</v>
      </c>
      <c r="J20" s="54">
        <f>C19*1.8</f>
        <v>1.9800000000000002</v>
      </c>
      <c r="K20" s="53" t="s">
        <v>55</v>
      </c>
      <c r="L20" s="54">
        <f>C19*1.8</f>
        <v>1.9800000000000002</v>
      </c>
      <c r="M20" s="56" t="s">
        <v>48</v>
      </c>
      <c r="N20" s="28">
        <f>C19*3.5</f>
        <v>3.8500000000000005</v>
      </c>
      <c r="O20" s="46" t="s">
        <v>11</v>
      </c>
      <c r="P20" s="28">
        <f>C19*3.5</f>
        <v>3.8500000000000005</v>
      </c>
      <c r="S20" s="48"/>
    </row>
    <row r="21" spans="1:19" ht="60.75" customHeight="1" thickBot="1">
      <c r="A21" s="73" t="s">
        <v>71</v>
      </c>
      <c r="B21" s="74"/>
      <c r="C21" s="24">
        <v>0.9</v>
      </c>
      <c r="D21" s="96" t="s">
        <v>38</v>
      </c>
      <c r="E21" s="96"/>
      <c r="F21" s="97"/>
      <c r="G21" s="130" t="s">
        <v>54</v>
      </c>
      <c r="H21" s="131"/>
      <c r="I21" s="131"/>
      <c r="J21" s="132"/>
      <c r="K21" s="130" t="s">
        <v>53</v>
      </c>
      <c r="L21" s="131"/>
      <c r="M21" s="131"/>
      <c r="N21" s="132"/>
      <c r="O21" s="77" t="s">
        <v>52</v>
      </c>
      <c r="P21" s="78"/>
      <c r="S21" s="49"/>
    </row>
    <row r="22" spans="1:19" s="10" customFormat="1" ht="24.95" customHeight="1" thickBot="1">
      <c r="A22" s="13"/>
      <c r="B22" s="18"/>
      <c r="C22" s="42"/>
      <c r="D22" s="32">
        <f>C19*1.1</f>
        <v>1.2100000000000002</v>
      </c>
      <c r="E22" s="29" t="s">
        <v>56</v>
      </c>
      <c r="F22" s="28">
        <f>C19*1.3</f>
        <v>1.4300000000000002</v>
      </c>
      <c r="G22" s="133"/>
      <c r="H22" s="134"/>
      <c r="I22" s="52" t="s">
        <v>55</v>
      </c>
      <c r="J22" s="28">
        <f>(0.3+C21)</f>
        <v>1.2</v>
      </c>
      <c r="K22" s="133">
        <f>1.5*C21</f>
        <v>1.35</v>
      </c>
      <c r="L22" s="134"/>
      <c r="M22" s="52" t="s">
        <v>48</v>
      </c>
      <c r="N22" s="28">
        <f>2*C21</f>
        <v>1.8</v>
      </c>
      <c r="O22" s="33" t="s">
        <v>11</v>
      </c>
      <c r="P22" s="28">
        <f>C21*2</f>
        <v>1.8</v>
      </c>
      <c r="S22" s="48"/>
    </row>
    <row r="23" spans="1:19" s="34" customFormat="1" ht="24.95" customHeight="1" thickBot="1">
      <c r="A23" s="57" t="s">
        <v>9</v>
      </c>
      <c r="B23" s="51">
        <v>60</v>
      </c>
      <c r="C23" s="80" t="s">
        <v>1</v>
      </c>
      <c r="D23" s="80"/>
      <c r="E23" s="81"/>
      <c r="F23" s="79" t="s">
        <v>2</v>
      </c>
      <c r="G23" s="80"/>
      <c r="H23" s="80"/>
      <c r="I23" s="81"/>
      <c r="J23" s="79" t="s">
        <v>3</v>
      </c>
      <c r="K23" s="80"/>
      <c r="L23" s="80"/>
      <c r="M23" s="81"/>
      <c r="N23" s="79" t="s">
        <v>4</v>
      </c>
      <c r="O23" s="80"/>
      <c r="P23" s="81"/>
      <c r="S23" s="50"/>
    </row>
    <row r="24" spans="1:19" s="34" customFormat="1" ht="76.5" customHeight="1">
      <c r="A24" s="85" t="s">
        <v>59</v>
      </c>
      <c r="B24" s="86"/>
      <c r="C24" s="87" t="s">
        <v>5</v>
      </c>
      <c r="D24" s="88"/>
      <c r="E24" s="89"/>
      <c r="F24" s="90" t="s">
        <v>39</v>
      </c>
      <c r="G24" s="91"/>
      <c r="H24" s="91"/>
      <c r="I24" s="92"/>
      <c r="J24" s="87" t="s">
        <v>40</v>
      </c>
      <c r="K24" s="88"/>
      <c r="L24" s="88"/>
      <c r="M24" s="89"/>
      <c r="N24" s="82" t="s">
        <v>41</v>
      </c>
      <c r="O24" s="83"/>
      <c r="P24" s="84"/>
      <c r="S24" s="50"/>
    </row>
    <row r="25" spans="1:19" s="34" customFormat="1" ht="24.95" customHeight="1">
      <c r="A25" s="127"/>
      <c r="B25" s="127"/>
      <c r="C25" s="70" t="s">
        <v>5</v>
      </c>
      <c r="D25" s="71"/>
      <c r="E25" s="72"/>
      <c r="F25" s="27">
        <f>-(B23*0.05-B23)</f>
        <v>57</v>
      </c>
      <c r="G25" s="94" t="s">
        <v>57</v>
      </c>
      <c r="H25" s="94"/>
      <c r="I25" s="58">
        <f>-(B23*0.09-B23)</f>
        <v>54.6</v>
      </c>
      <c r="J25" s="25">
        <f>-(B23*0.09-B23)</f>
        <v>54.6</v>
      </c>
      <c r="K25" s="95" t="s">
        <v>57</v>
      </c>
      <c r="L25" s="95"/>
      <c r="M25" s="26">
        <f>-(B23*0.2-B23)</f>
        <v>48</v>
      </c>
      <c r="N25" s="27" t="s">
        <v>6</v>
      </c>
      <c r="O25" s="26">
        <f>-(B23*0.2-B23)</f>
        <v>48</v>
      </c>
      <c r="P25" s="47"/>
      <c r="S25" s="50"/>
    </row>
    <row r="26" spans="1:19">
      <c r="A26" s="59"/>
      <c r="B26" s="41"/>
      <c r="C26" s="41"/>
      <c r="D26" s="41"/>
      <c r="E26" s="41"/>
      <c r="F26" s="16"/>
      <c r="G26" s="16"/>
      <c r="J26" s="16"/>
      <c r="K26" s="16"/>
      <c r="L26" s="75"/>
      <c r="M26" s="75"/>
      <c r="N26" s="75"/>
      <c r="O26" s="76"/>
      <c r="P26" s="76"/>
      <c r="S26" s="49"/>
    </row>
    <row r="27" spans="1:19" ht="15" customHeight="1">
      <c r="A27" s="128" t="s">
        <v>15</v>
      </c>
      <c r="B27" s="128"/>
      <c r="C27" s="128"/>
      <c r="D27" s="2"/>
      <c r="E27" s="2"/>
      <c r="F27" s="16"/>
      <c r="G27" s="16"/>
      <c r="H27" s="129" t="s">
        <v>69</v>
      </c>
      <c r="I27" s="129"/>
      <c r="J27" s="129"/>
      <c r="K27" s="129"/>
      <c r="L27" s="129"/>
      <c r="M27" s="129"/>
      <c r="N27" s="129"/>
      <c r="O27" s="129"/>
      <c r="P27" s="129"/>
      <c r="S27" s="49"/>
    </row>
    <row r="28" spans="1:19">
      <c r="A28" s="15" t="s">
        <v>58</v>
      </c>
      <c r="B28" s="2"/>
      <c r="C28" s="2"/>
      <c r="D28" s="16"/>
      <c r="E28" s="2"/>
      <c r="F28" s="16"/>
      <c r="G28" s="16"/>
    </row>
    <row r="29" spans="1:19">
      <c r="A29" s="16"/>
      <c r="B29" s="2"/>
      <c r="C29" s="2"/>
      <c r="D29" s="14"/>
      <c r="E29" s="2"/>
      <c r="F29" s="16"/>
      <c r="G29" s="16"/>
      <c r="H29" s="135"/>
      <c r="I29" s="135"/>
      <c r="J29" s="135"/>
      <c r="K29" s="135"/>
      <c r="L29" s="135"/>
      <c r="M29" s="135"/>
      <c r="N29" s="135"/>
      <c r="O29" s="135"/>
      <c r="P29" s="135"/>
    </row>
    <row r="31" spans="1:19">
      <c r="A31" s="16"/>
      <c r="B31" s="2"/>
      <c r="C31" s="2"/>
      <c r="D31" s="14"/>
      <c r="E31" s="2"/>
      <c r="F31" s="16"/>
      <c r="G31" s="16"/>
      <c r="H31" s="14"/>
      <c r="I31" s="2"/>
      <c r="J31" s="16"/>
      <c r="K31" s="16"/>
      <c r="L31" s="14"/>
      <c r="M31" s="2"/>
    </row>
    <row r="32" spans="1:19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</sheetData>
  <mergeCells count="84">
    <mergeCell ref="H29:P29"/>
    <mergeCell ref="A25:B25"/>
    <mergeCell ref="C25:E25"/>
    <mergeCell ref="A27:C27"/>
    <mergeCell ref="H27:P27"/>
    <mergeCell ref="J23:M23"/>
    <mergeCell ref="Z3:AB3"/>
    <mergeCell ref="B2:E2"/>
    <mergeCell ref="H18:J18"/>
    <mergeCell ref="A3:P3"/>
    <mergeCell ref="D6:F6"/>
    <mergeCell ref="D7:F7"/>
    <mergeCell ref="D9:F9"/>
    <mergeCell ref="D13:F13"/>
    <mergeCell ref="A10:C10"/>
    <mergeCell ref="D10:F10"/>
    <mergeCell ref="A8:C8"/>
    <mergeCell ref="D8:F8"/>
    <mergeCell ref="O7:P7"/>
    <mergeCell ref="O9:P9"/>
    <mergeCell ref="T3:W3"/>
    <mergeCell ref="K14:L14"/>
    <mergeCell ref="A7:C7"/>
    <mergeCell ref="A9:C9"/>
    <mergeCell ref="D16:F16"/>
    <mergeCell ref="D5:F5"/>
    <mergeCell ref="D19:F19"/>
    <mergeCell ref="E11:F11"/>
    <mergeCell ref="G5:J5"/>
    <mergeCell ref="A1:P1"/>
    <mergeCell ref="A5:C5"/>
    <mergeCell ref="A6:C6"/>
    <mergeCell ref="O6:P6"/>
    <mergeCell ref="O5:P5"/>
    <mergeCell ref="G6:J6"/>
    <mergeCell ref="K5:N5"/>
    <mergeCell ref="K6:N6"/>
    <mergeCell ref="H2:J2"/>
    <mergeCell ref="K2:L2"/>
    <mergeCell ref="M2:N2"/>
    <mergeCell ref="D21:F21"/>
    <mergeCell ref="O13:P13"/>
    <mergeCell ref="G7:J7"/>
    <mergeCell ref="G8:J8"/>
    <mergeCell ref="G9:J9"/>
    <mergeCell ref="G10:J10"/>
    <mergeCell ref="K7:N7"/>
    <mergeCell ref="K8:N8"/>
    <mergeCell ref="K13:N13"/>
    <mergeCell ref="K9:N9"/>
    <mergeCell ref="K10:N10"/>
    <mergeCell ref="G13:J13"/>
    <mergeCell ref="O19:P19"/>
    <mergeCell ref="K19:N19"/>
    <mergeCell ref="G14:H14"/>
    <mergeCell ref="G16:J16"/>
    <mergeCell ref="G19:J19"/>
    <mergeCell ref="G25:H25"/>
    <mergeCell ref="K25:L25"/>
    <mergeCell ref="O10:P10"/>
    <mergeCell ref="O8:P8"/>
    <mergeCell ref="G17:H17"/>
    <mergeCell ref="K16:N16"/>
    <mergeCell ref="K17:L17"/>
    <mergeCell ref="G21:J21"/>
    <mergeCell ref="K21:N21"/>
    <mergeCell ref="G22:H22"/>
    <mergeCell ref="K22:L22"/>
    <mergeCell ref="G11:J11"/>
    <mergeCell ref="K11:N11"/>
    <mergeCell ref="O11:P11"/>
    <mergeCell ref="A21:B21"/>
    <mergeCell ref="L26:N26"/>
    <mergeCell ref="O26:P26"/>
    <mergeCell ref="O16:P16"/>
    <mergeCell ref="O21:P21"/>
    <mergeCell ref="N23:P23"/>
    <mergeCell ref="N24:P24"/>
    <mergeCell ref="A24:B24"/>
    <mergeCell ref="C24:E24"/>
    <mergeCell ref="F24:I24"/>
    <mergeCell ref="J24:M24"/>
    <mergeCell ref="C23:E23"/>
    <mergeCell ref="F23:I23"/>
  </mergeCells>
  <pageMargins left="0.25" right="0.25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3D164BEA822740AA9F6B3827FABFEE" ma:contentTypeVersion="4" ma:contentTypeDescription="Create a new document." ma:contentTypeScope="" ma:versionID="9a019153e07b11eaec8d81642270f7be">
  <xsd:schema xmlns:xsd="http://www.w3.org/2001/XMLSchema" xmlns:xs="http://www.w3.org/2001/XMLSchema" xmlns:p="http://schemas.microsoft.com/office/2006/metadata/properties" xmlns:ns2="E6E80880-BE38-4DD8-99DA-434F2D03D560" xmlns:ns3="0cdb9d7b-3bdb-4b1c-be50-7737cb6ee7a2" xmlns:ns4="e6e80880-be38-4dd8-99da-434f2d03d560" targetNamespace="http://schemas.microsoft.com/office/2006/metadata/properties" ma:root="true" ma:fieldsID="56ba7a227279678e2edd991661eb3246" ns2:_="" ns3:_="" ns4:_="">
    <xsd:import namespace="E6E80880-BE38-4DD8-99DA-434F2D03D560"/>
    <xsd:import namespace="0cdb9d7b-3bdb-4b1c-be50-7737cb6ee7a2"/>
    <xsd:import namespace="e6e80880-be38-4dd8-99da-434f2d03d560"/>
    <xsd:element name="properties">
      <xsd:complexType>
        <xsd:sequence>
          <xsd:element name="documentManagement">
            <xsd:complexType>
              <xsd:all>
                <xsd:element ref="ns2:For_x0020_Review" minOccurs="0"/>
                <xsd:element ref="ns2:Tool" minOccurs="0"/>
                <xsd:element ref="ns3:SharedWithUsers" minOccurs="0"/>
                <xsd:element ref="ns3:SharedWithDetails" minOccurs="0"/>
                <xsd:element ref="ns4:Status" minOccurs="0"/>
                <xsd:element ref="ns4:new_x0020_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80880-BE38-4DD8-99DA-434F2D03D560" elementFormDefault="qualified">
    <xsd:import namespace="http://schemas.microsoft.com/office/2006/documentManagement/types"/>
    <xsd:import namespace="http://schemas.microsoft.com/office/infopath/2007/PartnerControls"/>
    <xsd:element name="For_x0020_Review" ma:index="8" nillable="true" ma:displayName="For Review" ma:format="Dropdown" ma:internalName="For_x0020_Review">
      <xsd:simpleType>
        <xsd:restriction base="dms:Choice">
          <xsd:enumeration value="Yes"/>
          <xsd:enumeration value="No"/>
          <xsd:enumeration value="N/A"/>
        </xsd:restriction>
      </xsd:simpleType>
    </xsd:element>
    <xsd:element name="Tool" ma:index="9" nillable="true" ma:displayName="Tool" ma:format="Dropdown" ma:internalName="Tool">
      <xsd:simpleType>
        <xsd:restriction base="dms:Choice">
          <xsd:enumeration value="Calendar/Calculators"/>
          <xsd:enumeration value="Counseling"/>
          <xsd:enumeration value="Essential Docs"/>
          <xsd:enumeration value="IC Support"/>
          <xsd:enumeration value="Other"/>
          <xsd:enumeration value="Safety/Clinical"/>
          <xsd:enumeration value="SOPs"/>
          <xsd:enumeration value="Visit Checklist"/>
          <xsd:enumeration value="Activation Checklist"/>
          <xsd:enumeration value="Close Out Checklis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b9d7b-3bdb-4b1c-be50-7737cb6ee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80880-be38-4dd8-99da-434f2d03d560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format="Dropdown" ma:internalName="Status">
      <xsd:simpleType>
        <xsd:restriction base="dms:Choice">
          <xsd:enumeration value="Archive"/>
          <xsd:enumeration value="Draft"/>
          <xsd:enumeration value="Final"/>
        </xsd:restriction>
      </xsd:simpleType>
    </xsd:element>
    <xsd:element name="new_x0020_metadata" ma:index="13" nillable="true" ma:displayName="new metadata" ma:internalName="new_x0020_metadat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ew_x0020_metadata xmlns="e6e80880-be38-4dd8-99da-434f2d03d560" xsi:nil="true"/>
    <Tool xmlns="E6E80880-BE38-4DD8-99DA-434F2D03D560">Safety/Clinical</Tool>
    <Status xmlns="e6e80880-be38-4dd8-99da-434f2d03d560" xsi:nil="true"/>
    <For_x0020_Review xmlns="E6E80880-BE38-4DD8-99DA-434F2D03D560" xsi:nil="true"/>
  </documentManagement>
</p:properties>
</file>

<file path=customXml/itemProps1.xml><?xml version="1.0" encoding="utf-8"?>
<ds:datastoreItem xmlns:ds="http://schemas.openxmlformats.org/officeDocument/2006/customXml" ds:itemID="{CBDBAEA0-2901-43E1-BAEC-F50A0CCC7D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CE7F9-32BC-4F98-94AA-EE2E5D87349C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E926F89F-A3E3-4995-9B89-1E26A1B30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E80880-BE38-4DD8-99DA-434F2D03D560"/>
    <ds:schemaRef ds:uri="0cdb9d7b-3bdb-4b1c-be50-7737cb6ee7a2"/>
    <ds:schemaRef ds:uri="e6e80880-be38-4dd8-99da-434f2d03d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27268A-0149-4E2F-A6FF-E255A3DC5174}">
  <ds:schemaRefs>
    <ds:schemaRef ds:uri="http://purl.org/dc/dcmitype/"/>
    <ds:schemaRef ds:uri="http://schemas.microsoft.com/office/infopath/2007/PartnerControls"/>
    <ds:schemaRef ds:uri="0cdb9d7b-3bdb-4b1c-be50-7737cb6ee7a2"/>
    <ds:schemaRef ds:uri="e6e80880-be38-4dd8-99da-434f2d03d560"/>
    <ds:schemaRef ds:uri="http://schemas.microsoft.com/office/2006/metadata/properties"/>
    <ds:schemaRef ds:uri="E6E80880-BE38-4DD8-99DA-434F2D03D560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Livant, Edward W</dc:creator>
  <cp:lastModifiedBy>Peda, Melissa A</cp:lastModifiedBy>
  <dcterms:created xsi:type="dcterms:W3CDTF">2016-10-13T14:44:49Z</dcterms:created>
  <dcterms:modified xsi:type="dcterms:W3CDTF">2017-04-14T20:18:52Z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0x010100A23D164BEA822740AA9F6B3827FABFEE</vt:lpwstr>
  </property>
</Properties>
</file>